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1" i="1" l="1"/>
  <c r="D13" i="1"/>
  <c r="D17" i="1"/>
  <c r="C16" i="1"/>
  <c r="D15" i="1"/>
  <c r="D12" i="1"/>
  <c r="C12" i="1"/>
  <c r="D11" i="1"/>
  <c r="D10" i="1"/>
  <c r="C10" i="1"/>
  <c r="D9" i="1"/>
  <c r="C9" i="1"/>
  <c r="D8" i="1"/>
  <c r="C8" i="1"/>
  <c r="C15" i="1" l="1"/>
  <c r="C13" i="1" l="1"/>
  <c r="E12" i="1"/>
  <c r="C17" i="1"/>
  <c r="C18" i="1"/>
  <c r="D16" i="1"/>
  <c r="E18" i="1" l="1"/>
  <c r="E14" i="1" l="1"/>
  <c r="C7" i="1" l="1"/>
  <c r="E15" i="1"/>
  <c r="D7" i="1" l="1"/>
  <c r="D6" i="1" s="1"/>
  <c r="C6" i="1"/>
  <c r="C4" i="1" s="1"/>
  <c r="E10" i="1" l="1"/>
  <c r="E8" i="1"/>
  <c r="E9" i="1"/>
  <c r="D4" i="1"/>
  <c r="E11" i="1"/>
  <c r="E13" i="1"/>
  <c r="E16" i="1"/>
  <c r="E17" i="1"/>
  <c r="E19" i="1"/>
  <c r="E7" i="1" l="1"/>
  <c r="E6" i="1"/>
  <c r="E4" i="1" s="1"/>
</calcChain>
</file>

<file path=xl/sharedStrings.xml><?xml version="1.0" encoding="utf-8"?>
<sst xmlns="http://schemas.openxmlformats.org/spreadsheetml/2006/main" count="41" uniqueCount="38">
  <si>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</si>
  <si>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</si>
  <si>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</si>
  <si>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</si>
  <si>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</si>
  <si>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</si>
  <si>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</si>
  <si>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</si>
  <si>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</si>
  <si>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</si>
  <si>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</si>
  <si>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</si>
  <si>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</si>
  <si>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</si>
  <si>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</si>
  <si>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</si>
  <si>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</si>
  <si>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</si>
  <si>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</si>
  <si>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</si>
  <si>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</si>
  <si>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</si>
  <si>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</si>
  <si>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</si>
  <si>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</si>
  <si>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</si>
  <si>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</si>
  <si>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</si>
  <si>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</si>
  <si>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</si>
  <si>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</si>
  <si>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</si>
  <si>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</si>
  <si>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</si>
  <si>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</si>
  <si>
    <t>096 0705 23301 90019 244</t>
  </si>
  <si>
    <t>Закупка энергетических ресурсов</t>
  </si>
  <si>
    <t>096 0401 23301 90019 247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</si>
</sst>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12" sqref="C12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92762.843639999977</v>
      </c>
      <c r="D4" s="3">
        <f>D6</f>
        <v>65209.945999999996</v>
      </c>
      <c r="E4" s="3">
        <f>E6</f>
        <v>27552.897639999981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92762.843639999977</v>
      </c>
      <c r="D6" s="3">
        <f>D7</f>
        <v>65209.945999999996</v>
      </c>
      <c r="E6" s="3">
        <f t="shared" ref="E6:E19" si="0">C6-D6</f>
        <v>27552.897639999981</v>
      </c>
    </row>
    <row r="7" spans="1:5" x14ac:dyDescent="0.3">
      <c r="A7" s="4" t="s">
        <v>14</v>
      </c>
      <c r="B7" s="5" t="s">
        <v>16</v>
      </c>
      <c r="C7" s="6">
        <f>SUM(C8:C19)</f>
        <v>92762.843639999977</v>
      </c>
      <c r="D7" s="6">
        <f>SUM(D8:D19)</f>
        <v>65209.945999999996</v>
      </c>
      <c r="E7" s="6">
        <f>SUM(E8:E19)</f>
        <v>27552.897640000003</v>
      </c>
    </row>
    <row r="8" spans="1:5" ht="30.75" x14ac:dyDescent="0.3">
      <c r="A8" s="13" t="s">
        <v>17</v>
      </c>
      <c r="B8" s="2" t="s">
        <v>18</v>
      </c>
      <c r="C8" s="3">
        <f>53057450/1000</f>
        <v>53057.45</v>
      </c>
      <c r="D8" s="3">
        <f>37250265.16/1000</f>
        <v>37250.265159999995</v>
      </c>
      <c r="E8" s="3">
        <f t="shared" si="0"/>
        <v>15807.184840000002</v>
      </c>
    </row>
    <row r="9" spans="1:5" ht="60.75" x14ac:dyDescent="0.3">
      <c r="A9" s="13" t="s">
        <v>19</v>
      </c>
      <c r="B9" s="2" t="s">
        <v>20</v>
      </c>
      <c r="C9" s="3">
        <f>15726955/1000</f>
        <v>15726.955</v>
      </c>
      <c r="D9" s="3">
        <f>11269097.01/1000</f>
        <v>11269.097009999999</v>
      </c>
      <c r="E9" s="3">
        <f t="shared" si="0"/>
        <v>4457.8579900000004</v>
      </c>
    </row>
    <row r="10" spans="1:5" ht="30.75" x14ac:dyDescent="0.3">
      <c r="A10" s="13" t="s">
        <v>21</v>
      </c>
      <c r="B10" s="2" t="s">
        <v>22</v>
      </c>
      <c r="C10" s="3">
        <f>442200/1000</f>
        <v>442.2</v>
      </c>
      <c r="D10" s="3">
        <f>157848/1000</f>
        <v>157.84800000000001</v>
      </c>
      <c r="E10" s="3">
        <f t="shared" si="0"/>
        <v>284.35199999999998</v>
      </c>
    </row>
    <row r="11" spans="1:5" ht="45.75" x14ac:dyDescent="0.3">
      <c r="A11" s="13" t="s">
        <v>23</v>
      </c>
      <c r="B11" s="2" t="s">
        <v>24</v>
      </c>
      <c r="C11" s="3">
        <f>1796200/1000</f>
        <v>1796.2</v>
      </c>
      <c r="D11" s="3">
        <f>1436043.34/1000</f>
        <v>1436.0433400000002</v>
      </c>
      <c r="E11" s="3">
        <f t="shared" si="0"/>
        <v>360.15665999999987</v>
      </c>
    </row>
    <row r="12" spans="1:5" ht="45.75" x14ac:dyDescent="0.3">
      <c r="A12" s="13" t="s">
        <v>25</v>
      </c>
      <c r="B12" s="2" t="s">
        <v>26</v>
      </c>
      <c r="C12" s="3">
        <f>20254508.64/1000</f>
        <v>20254.50864</v>
      </c>
      <c r="D12" s="3">
        <f>14117384.26/1000</f>
        <v>14117.384259999999</v>
      </c>
      <c r="E12" s="3">
        <f t="shared" ref="E12" si="1">C12-D12</f>
        <v>6137.1243800000011</v>
      </c>
    </row>
    <row r="13" spans="1:5" x14ac:dyDescent="0.3">
      <c r="A13" s="13" t="s">
        <v>36</v>
      </c>
      <c r="B13" s="2" t="s">
        <v>37</v>
      </c>
      <c r="C13" s="3">
        <f>1245700/1000</f>
        <v>1245.7</v>
      </c>
      <c r="D13" s="3">
        <f>848678.54/1000</f>
        <v>848.67854</v>
      </c>
      <c r="E13" s="3">
        <f t="shared" si="0"/>
        <v>397.02146000000005</v>
      </c>
    </row>
    <row r="14" spans="1:5" ht="135.75" x14ac:dyDescent="0.3">
      <c r="A14" s="13" t="s">
        <v>33</v>
      </c>
      <c r="B14" s="2" t="s">
        <v>34</v>
      </c>
      <c r="C14" s="3">
        <v>0</v>
      </c>
      <c r="D14" s="3">
        <v>0</v>
      </c>
      <c r="E14" s="3">
        <f t="shared" si="0"/>
        <v>0</v>
      </c>
    </row>
    <row r="15" spans="1:5" ht="30.75" x14ac:dyDescent="0.3">
      <c r="A15" s="13" t="s">
        <v>27</v>
      </c>
      <c r="B15" s="2" t="s">
        <v>28</v>
      </c>
      <c r="C15" s="3">
        <f>159500/1000</f>
        <v>159.5</v>
      </c>
      <c r="D15" s="3">
        <f>112696/1000</f>
        <v>112.696</v>
      </c>
      <c r="E15" s="3">
        <f t="shared" si="0"/>
        <v>46.804000000000002</v>
      </c>
    </row>
    <row r="16" spans="1:5" x14ac:dyDescent="0.3">
      <c r="A16" s="13" t="s">
        <v>29</v>
      </c>
      <c r="B16" s="2" t="s">
        <v>30</v>
      </c>
      <c r="C16" s="3">
        <f>16930/1000</f>
        <v>16.93</v>
      </c>
      <c r="D16" s="3">
        <f>16882/1000</f>
        <v>16.882000000000001</v>
      </c>
      <c r="E16" s="3">
        <f t="shared" si="0"/>
        <v>4.7999999999998266E-2</v>
      </c>
    </row>
    <row r="17" spans="1:5" ht="30.75" x14ac:dyDescent="0.3">
      <c r="A17" s="13" t="s">
        <v>21</v>
      </c>
      <c r="B17" s="2" t="s">
        <v>31</v>
      </c>
      <c r="C17" s="3">
        <f>1900/1000</f>
        <v>1.9</v>
      </c>
      <c r="D17" s="3">
        <f>1051.69/1000</f>
        <v>1.05169</v>
      </c>
      <c r="E17" s="3">
        <f t="shared" si="0"/>
        <v>0.8483099999999999</v>
      </c>
    </row>
    <row r="18" spans="1:5" ht="45.75" x14ac:dyDescent="0.3">
      <c r="A18" s="13" t="s">
        <v>25</v>
      </c>
      <c r="B18" s="2" t="s">
        <v>35</v>
      </c>
      <c r="C18" s="3">
        <f>61500/1000</f>
        <v>61.5</v>
      </c>
      <c r="D18" s="3">
        <v>0</v>
      </c>
      <c r="E18" s="3">
        <f t="shared" ref="E18" si="2">C18-D18</f>
        <v>61.5</v>
      </c>
    </row>
    <row r="19" spans="1:5" ht="45.75" x14ac:dyDescent="0.3">
      <c r="A19" s="13" t="s">
        <v>25</v>
      </c>
      <c r="B19" s="2" t="s">
        <v>32</v>
      </c>
      <c r="C19" s="3">
        <v>0</v>
      </c>
      <c r="D19" s="3">
        <v>0</v>
      </c>
      <c r="E19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2022-01-17T08:08:05Z</dcterms:modified>
</cp:coreProperties>
</file>